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B38" i="1" l="1"/>
  <c r="AG47" i="1" l="1"/>
  <c r="AG24" i="1"/>
  <c r="AG21" i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E26" i="1" l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<sst xmlns="http://schemas.openxmlformats.org/spreadsheetml/2006/main" count="236" uniqueCount="62">
  <si>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</si>
  <si>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</si>
  <si>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</si>
  <si>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</si>
  <si>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</si>
  <si>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</si>
  <si>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</si>
  <si>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</si>
  <si>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</si>
  <si>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</si>
  <si>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</si>
  <si>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</si>
  <si>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</si>
  <si>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</si>
  <si>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</si>
  <si>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</si>
  <si>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</si>
  <si>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</si>
  <si>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</si>
  <si>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</si>
  <si>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</si>
  <si>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</si>
  <si>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</si>
  <si>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</si>
  <si>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</si>
  <si>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</si>
  <si>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</si>
  <si>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</si>
  <si>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</si>
  <si>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</si>
  <si>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</si>
  <si>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</si>
  <si>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</si>
  <si>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</si>
  <si>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</si>
  <si>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</si>
  <si>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</si>
  <si>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</si>
  <si>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</si>
  <si>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</si>
  <si>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</si>
  <si>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</si>
  <si>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</si>
  <si>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</si>
  <si>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</si>
  <si>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</si>
  <si>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</si>
  <si>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</si>
  <si>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</si>
  <si>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</si>
  <si>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</si>
  <si>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</si>
  <si>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</si>
  <si>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</si>
  <si>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</si>
  <si>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</si>
  <si>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</si>
  <si>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</si>
  <si>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</si>
  <si>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</si>
  <si>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</si>
  <si>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02.04.2021г.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</si>
</sst>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B60" sqref="B60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3.81640625" style="1" customWidth="1"/>
    <col min="40" max="40" width="12.269531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47" width="11.1796875" style="1" bestFit="1" customWidth="1"/>
    <col min="48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00" t="s">
        <v>0</v>
      </c>
      <c r="B3" s="190" t="s">
        <v>57</v>
      </c>
      <c r="C3" s="191"/>
      <c r="D3" s="191"/>
      <c r="E3" s="192"/>
      <c r="F3" s="203" t="s">
        <v>40</v>
      </c>
      <c r="G3" s="203"/>
      <c r="H3" s="203"/>
      <c r="I3" s="203"/>
      <c r="J3" s="204" t="s">
        <v>55</v>
      </c>
      <c r="K3" s="203"/>
      <c r="L3" s="203"/>
      <c r="M3" s="203"/>
      <c r="N3" s="190" t="s">
        <v>58</v>
      </c>
      <c r="O3" s="191"/>
      <c r="P3" s="191"/>
      <c r="Q3" s="192"/>
    </row>
    <row r="4" spans="1:20" ht="18" customHeight="1" x14ac:dyDescent="0.35">
      <c r="A4" s="201"/>
      <c r="B4" s="193" t="s">
        <v>2</v>
      </c>
      <c r="C4" s="195" t="s">
        <v>30</v>
      </c>
      <c r="D4" s="195" t="s">
        <v>36</v>
      </c>
      <c r="E4" s="197" t="s">
        <v>1</v>
      </c>
      <c r="F4" s="209" t="s">
        <v>2</v>
      </c>
      <c r="G4" s="205" t="s">
        <v>30</v>
      </c>
      <c r="H4" s="205" t="s">
        <v>36</v>
      </c>
      <c r="I4" s="207" t="s">
        <v>1</v>
      </c>
      <c r="J4" s="188" t="s">
        <v>2</v>
      </c>
      <c r="K4" s="205" t="s">
        <v>30</v>
      </c>
      <c r="L4" s="205" t="s">
        <v>36</v>
      </c>
      <c r="M4" s="207" t="s">
        <v>1</v>
      </c>
      <c r="N4" s="193" t="s">
        <v>2</v>
      </c>
      <c r="O4" s="195" t="s">
        <v>30</v>
      </c>
      <c r="P4" s="195" t="s">
        <v>36</v>
      </c>
      <c r="Q4" s="197" t="s">
        <v>1</v>
      </c>
    </row>
    <row r="5" spans="1:20" ht="15" thickBot="1" x14ac:dyDescent="0.4">
      <c r="A5" s="202"/>
      <c r="B5" s="194"/>
      <c r="C5" s="196"/>
      <c r="D5" s="196"/>
      <c r="E5" s="198"/>
      <c r="F5" s="210"/>
      <c r="G5" s="206"/>
      <c r="H5" s="206"/>
      <c r="I5" s="208"/>
      <c r="J5" s="189"/>
      <c r="K5" s="206"/>
      <c r="L5" s="206"/>
      <c r="M5" s="208"/>
      <c r="N5" s="194"/>
      <c r="O5" s="196"/>
      <c r="P5" s="196"/>
      <c r="Q5" s="198"/>
    </row>
    <row r="6" spans="1:20" s="28" customFormat="1" ht="16.5" customHeight="1" x14ac:dyDescent="0.35">
      <c r="A6" s="23" t="s">
        <v>22</v>
      </c>
      <c r="B6" s="14">
        <v>32</v>
      </c>
      <c r="C6" s="145">
        <v>5421.2439999999997</v>
      </c>
      <c r="D6" s="145">
        <v>1853.0234840000001</v>
      </c>
      <c r="E6" s="17">
        <f>C6/C16</f>
        <v>9.855879551149771E-2</v>
      </c>
      <c r="F6" s="24">
        <v>1</v>
      </c>
      <c r="G6" s="145">
        <v>347.62979999999999</v>
      </c>
      <c r="H6" s="145">
        <v>160</v>
      </c>
      <c r="I6" s="18">
        <f>G6/G16</f>
        <v>3.1276066160651268E-2</v>
      </c>
      <c r="J6" s="14"/>
      <c r="K6" s="145"/>
      <c r="L6" s="145"/>
      <c r="M6" s="18">
        <f>K6/K16</f>
        <v>0</v>
      </c>
      <c r="N6" s="14">
        <f>B6+J6</f>
        <v>32</v>
      </c>
      <c r="O6" s="145">
        <f>C6+K6</f>
        <v>5421.2439999999997</v>
      </c>
      <c r="P6" s="145">
        <f>D6+L6</f>
        <v>1853.0234840000001</v>
      </c>
      <c r="Q6" s="17">
        <f>O6/O16</f>
        <v>8.910765539500265E-2</v>
      </c>
    </row>
    <row r="7" spans="1:20" s="28" customFormat="1" x14ac:dyDescent="0.35">
      <c r="A7" s="23" t="s">
        <v>23</v>
      </c>
      <c r="B7" s="14">
        <v>33</v>
      </c>
      <c r="C7" s="145">
        <v>3320.2363</v>
      </c>
      <c r="D7" s="145">
        <v>1459.6322540000001</v>
      </c>
      <c r="E7" s="17">
        <f>C7/C16</f>
        <v>6.036225090432229E-2</v>
      </c>
      <c r="F7" s="24">
        <v>2</v>
      </c>
      <c r="G7" s="145">
        <v>530</v>
      </c>
      <c r="H7" s="145">
        <v>242</v>
      </c>
      <c r="I7" s="18">
        <f>G7/G16</f>
        <v>4.7683814981181627E-2</v>
      </c>
      <c r="J7" s="14">
        <v>3</v>
      </c>
      <c r="K7" s="145">
        <v>4690.085</v>
      </c>
      <c r="L7" s="145">
        <v>2345.0425</v>
      </c>
      <c r="M7" s="18">
        <f>K7/K16</f>
        <v>0.80391098175635078</v>
      </c>
      <c r="N7" s="14">
        <f t="shared" ref="N7:N15" si="0">B7+J7</f>
        <v>36</v>
      </c>
      <c r="O7" s="145">
        <f t="shared" ref="O7:O15" si="1">C7+K7</f>
        <v>8010.3212999999996</v>
      </c>
      <c r="P7" s="145">
        <f t="shared" ref="P7:P15" si="2">D7+L7</f>
        <v>3804.6747540000001</v>
      </c>
      <c r="Q7" s="17">
        <f>O7/O16</f>
        <v>0.13166368272736842</v>
      </c>
    </row>
    <row r="8" spans="1:20" s="28" customFormat="1" x14ac:dyDescent="0.35">
      <c r="A8" s="23" t="s">
        <v>19</v>
      </c>
      <c r="B8" s="14">
        <v>41</v>
      </c>
      <c r="C8" s="147">
        <v>8228.8167859999994</v>
      </c>
      <c r="D8" s="147">
        <v>3788.0510340000001</v>
      </c>
      <c r="E8" s="17">
        <f>C8/C16</f>
        <v>0.14960076892184779</v>
      </c>
      <c r="F8" s="24">
        <v>5</v>
      </c>
      <c r="G8" s="145">
        <v>4707.2526859999998</v>
      </c>
      <c r="H8" s="145">
        <v>2333.1263439999998</v>
      </c>
      <c r="I8" s="18">
        <f>G8/G16</f>
        <v>0.42350899273376269</v>
      </c>
      <c r="J8" s="14">
        <v>1</v>
      </c>
      <c r="K8" s="145">
        <v>510</v>
      </c>
      <c r="L8" s="145">
        <v>251</v>
      </c>
      <c r="M8" s="18">
        <f>K8/K16</f>
        <v>8.7417307084144302E-2</v>
      </c>
      <c r="N8" s="14">
        <f t="shared" si="0"/>
        <v>42</v>
      </c>
      <c r="O8" s="145">
        <f t="shared" si="1"/>
        <v>8738.8167859999994</v>
      </c>
      <c r="P8" s="145">
        <f t="shared" si="2"/>
        <v>4039.0510340000001</v>
      </c>
      <c r="Q8" s="17">
        <f>O8/O16</f>
        <v>0.14363778400805288</v>
      </c>
    </row>
    <row r="9" spans="1:20" s="28" customFormat="1" ht="15.75" customHeight="1" x14ac:dyDescent="0.35">
      <c r="A9" s="23" t="s">
        <v>26</v>
      </c>
      <c r="B9" s="14">
        <v>52</v>
      </c>
      <c r="C9" s="145">
        <v>8468.9854959999993</v>
      </c>
      <c r="D9" s="145">
        <v>3895.0688369999998</v>
      </c>
      <c r="E9" s="17">
        <f>C9/C16</f>
        <v>0.15396706174636374</v>
      </c>
      <c r="F9" s="24">
        <v>1</v>
      </c>
      <c r="G9" s="145">
        <v>140</v>
      </c>
      <c r="H9" s="145">
        <v>20</v>
      </c>
      <c r="I9" s="18">
        <f>G9/G16</f>
        <v>1.259572471201024E-2</v>
      </c>
      <c r="J9" s="14">
        <v>1</v>
      </c>
      <c r="K9" s="145">
        <v>90</v>
      </c>
      <c r="L9" s="145">
        <v>35.805999999999997</v>
      </c>
      <c r="M9" s="18">
        <f>K9/K16</f>
        <v>1.5426583603084288E-2</v>
      </c>
      <c r="N9" s="14">
        <f t="shared" si="0"/>
        <v>53</v>
      </c>
      <c r="O9" s="145">
        <f t="shared" si="1"/>
        <v>8558.9854959999993</v>
      </c>
      <c r="P9" s="145">
        <f t="shared" si="2"/>
        <v>3930.8748369999998</v>
      </c>
      <c r="Q9" s="17">
        <f>O9/O16</f>
        <v>0.1406819412866113</v>
      </c>
    </row>
    <row r="10" spans="1:20" s="28" customFormat="1" x14ac:dyDescent="0.35">
      <c r="A10" s="23" t="s">
        <v>27</v>
      </c>
      <c r="B10" s="14">
        <v>14</v>
      </c>
      <c r="C10" s="145">
        <v>3440.7</v>
      </c>
      <c r="D10" s="145">
        <v>937.45507598999995</v>
      </c>
      <c r="E10" s="17">
        <f>C10/C16</f>
        <v>6.2552293849236482E-2</v>
      </c>
      <c r="F10" s="24"/>
      <c r="G10" s="145"/>
      <c r="H10" s="145"/>
      <c r="I10" s="18">
        <f>G10/G16</f>
        <v>0</v>
      </c>
      <c r="J10" s="14"/>
      <c r="K10" s="145"/>
      <c r="L10" s="145"/>
      <c r="M10" s="18">
        <f>K10/K16</f>
        <v>0</v>
      </c>
      <c r="N10" s="14">
        <f t="shared" si="0"/>
        <v>14</v>
      </c>
      <c r="O10" s="145">
        <f t="shared" si="1"/>
        <v>3440.7</v>
      </c>
      <c r="P10" s="145">
        <f t="shared" si="2"/>
        <v>937.45507598999995</v>
      </c>
      <c r="Q10" s="17">
        <f>O10/O16</f>
        <v>5.6553940371911984E-2</v>
      </c>
    </row>
    <row r="11" spans="1:20" s="28" customFormat="1" ht="15.75" customHeight="1" x14ac:dyDescent="0.35">
      <c r="A11" s="23" t="s">
        <v>28</v>
      </c>
      <c r="B11" s="14">
        <v>17</v>
      </c>
      <c r="C11" s="145">
        <v>11079.201499000001</v>
      </c>
      <c r="D11" s="145">
        <v>4211.7039279999999</v>
      </c>
      <c r="E11" s="17">
        <f>C11/C16</f>
        <v>0.20142106774213078</v>
      </c>
      <c r="F11" s="24">
        <v>1</v>
      </c>
      <c r="G11" s="145">
        <v>500</v>
      </c>
      <c r="H11" s="145">
        <v>241.75481600000001</v>
      </c>
      <c r="I11" s="18">
        <f>G11/G16</f>
        <v>4.4984731114322288E-2</v>
      </c>
      <c r="J11" s="14">
        <v>1</v>
      </c>
      <c r="K11" s="145">
        <v>171</v>
      </c>
      <c r="L11" s="145">
        <v>81.099999999999994</v>
      </c>
      <c r="M11" s="18">
        <f>K11/K16</f>
        <v>2.9310508845860148E-2</v>
      </c>
      <c r="N11" s="14">
        <f t="shared" si="0"/>
        <v>18</v>
      </c>
      <c r="O11" s="145">
        <f t="shared" si="1"/>
        <v>11250.201499000001</v>
      </c>
      <c r="P11" s="145">
        <f t="shared" si="2"/>
        <v>4292.8039280000003</v>
      </c>
      <c r="Q11" s="17">
        <f>O11/O16</f>
        <v>0.18491679738031241</v>
      </c>
    </row>
    <row r="12" spans="1:20" s="28" customFormat="1" x14ac:dyDescent="0.35">
      <c r="A12" s="30" t="s">
        <v>35</v>
      </c>
      <c r="B12" s="14">
        <v>13</v>
      </c>
      <c r="C12" s="145">
        <v>1510</v>
      </c>
      <c r="D12" s="145">
        <v>663.43194000000005</v>
      </c>
      <c r="E12" s="17">
        <f>C12/C16</f>
        <v>2.7451961435855231E-2</v>
      </c>
      <c r="F12" s="24"/>
      <c r="G12" s="145"/>
      <c r="H12" s="145"/>
      <c r="I12" s="18">
        <f>G12/G16</f>
        <v>0</v>
      </c>
      <c r="J12" s="14">
        <v>3</v>
      </c>
      <c r="K12" s="145">
        <v>113</v>
      </c>
      <c r="L12" s="145">
        <v>88.531504200000001</v>
      </c>
      <c r="M12" s="18">
        <f>K12/K16</f>
        <v>1.9368932746094716E-2</v>
      </c>
      <c r="N12" s="14">
        <f t="shared" si="0"/>
        <v>16</v>
      </c>
      <c r="O12" s="145">
        <f t="shared" si="1"/>
        <v>1623</v>
      </c>
      <c r="P12" s="145">
        <f t="shared" si="2"/>
        <v>751.96344420000003</v>
      </c>
      <c r="Q12" s="17">
        <f>O12/O16</f>
        <v>2.6676852159041229E-2</v>
      </c>
    </row>
    <row r="13" spans="1:20" s="28" customFormat="1" ht="21" customHeight="1" x14ac:dyDescent="0.35">
      <c r="A13" s="30" t="s">
        <v>29</v>
      </c>
      <c r="B13" s="14">
        <v>8</v>
      </c>
      <c r="C13" s="145">
        <v>2980.4929999999999</v>
      </c>
      <c r="D13" s="145">
        <v>1422.1736989999999</v>
      </c>
      <c r="E13" s="17">
        <f>C13/C16</f>
        <v>5.4185681387971169E-2</v>
      </c>
      <c r="F13" s="24">
        <v>3</v>
      </c>
      <c r="G13" s="145">
        <v>2310</v>
      </c>
      <c r="H13" s="145">
        <v>102</v>
      </c>
      <c r="I13" s="18">
        <f>G13/G16</f>
        <v>0.20782945774816897</v>
      </c>
      <c r="J13" s="14">
        <v>1</v>
      </c>
      <c r="K13" s="145">
        <v>260</v>
      </c>
      <c r="L13" s="145">
        <v>31</v>
      </c>
      <c r="M13" s="18">
        <f>K13/K16</f>
        <v>4.4565685964465723E-2</v>
      </c>
      <c r="N13" s="14">
        <f t="shared" si="0"/>
        <v>9</v>
      </c>
      <c r="O13" s="145">
        <f t="shared" si="1"/>
        <v>3240.4929999999999</v>
      </c>
      <c r="P13" s="145">
        <f t="shared" si="2"/>
        <v>1453.1736989999999</v>
      </c>
      <c r="Q13" s="17">
        <f>O13/O16</f>
        <v>5.3263187112389393E-2</v>
      </c>
    </row>
    <row r="14" spans="1:20" s="28" customFormat="1" ht="18" customHeight="1" x14ac:dyDescent="0.35">
      <c r="A14" s="30" t="s">
        <v>32</v>
      </c>
      <c r="B14" s="14">
        <v>5</v>
      </c>
      <c r="C14" s="145">
        <v>4110</v>
      </c>
      <c r="D14" s="145">
        <v>2055</v>
      </c>
      <c r="E14" s="17">
        <f>C14/C16</f>
        <v>7.4720239404877486E-2</v>
      </c>
      <c r="F14" s="24">
        <v>2</v>
      </c>
      <c r="G14" s="145">
        <v>2580</v>
      </c>
      <c r="H14" s="145">
        <v>1290</v>
      </c>
      <c r="I14" s="18">
        <f>G14/G16</f>
        <v>0.23212121254990301</v>
      </c>
      <c r="J14" s="14"/>
      <c r="K14" s="145"/>
      <c r="L14" s="145"/>
      <c r="M14" s="18">
        <f>K14/K16</f>
        <v>0</v>
      </c>
      <c r="N14" s="14">
        <f t="shared" si="0"/>
        <v>5</v>
      </c>
      <c r="O14" s="145">
        <f t="shared" si="1"/>
        <v>4110</v>
      </c>
      <c r="P14" s="145">
        <f t="shared" si="2"/>
        <v>2055</v>
      </c>
      <c r="Q14" s="17">
        <f>O14/O16</f>
        <v>6.755505999609332E-2</v>
      </c>
    </row>
    <row r="15" spans="1:20" s="28" customFormat="1" ht="18" customHeight="1" x14ac:dyDescent="0.35">
      <c r="A15" s="30" t="s">
        <v>56</v>
      </c>
      <c r="B15" s="14">
        <v>10</v>
      </c>
      <c r="C15" s="145">
        <v>6445.5</v>
      </c>
      <c r="D15" s="145">
        <v>3158.0054</v>
      </c>
      <c r="E15" s="17">
        <f>C15/C16</f>
        <v>0.11717987909589728</v>
      </c>
      <c r="F15" s="24"/>
      <c r="G15" s="145"/>
      <c r="H15" s="145"/>
      <c r="I15" s="18"/>
      <c r="J15" s="14"/>
      <c r="K15" s="145"/>
      <c r="L15" s="145"/>
      <c r="M15" s="18">
        <f>K15/K16</f>
        <v>0</v>
      </c>
      <c r="N15" s="14">
        <f t="shared" si="0"/>
        <v>10</v>
      </c>
      <c r="O15" s="145">
        <f t="shared" si="1"/>
        <v>6445.5</v>
      </c>
      <c r="P15" s="145">
        <f t="shared" si="2"/>
        <v>3158.0054</v>
      </c>
      <c r="Q15" s="17">
        <f>O15/O16</f>
        <v>0.10594309956321642</v>
      </c>
    </row>
    <row r="16" spans="1:20" ht="29.25" customHeight="1" thickBot="1" x14ac:dyDescent="0.4">
      <c r="A16" s="151" t="s">
        <v>3</v>
      </c>
      <c r="B16" s="108">
        <f>SUM(B6:B15)</f>
        <v>225</v>
      </c>
      <c r="C16" s="109">
        <f t="shared" ref="C16:M16" si="3">SUM(C6:C15)</f>
        <v>55005.177081000002</v>
      </c>
      <c r="D16" s="109">
        <f>SUM(D6:D15)</f>
        <v>23443.545651989996</v>
      </c>
      <c r="E16" s="110">
        <f t="shared" si="3"/>
        <v>1</v>
      </c>
      <c r="F16" s="128">
        <f>SUM(F6:F15)</f>
        <v>15</v>
      </c>
      <c r="G16" s="112">
        <f>SUM(G6:G15)</f>
        <v>11114.882485999999</v>
      </c>
      <c r="H16" s="113">
        <f t="shared" si="3"/>
        <v>4388.8811599999999</v>
      </c>
      <c r="I16" s="139">
        <f>SUM(I6:I15)</f>
        <v>1</v>
      </c>
      <c r="J16" s="111">
        <f t="shared" si="3"/>
        <v>10</v>
      </c>
      <c r="K16" s="112">
        <f>SUM(K6:K15)</f>
        <v>5834.085</v>
      </c>
      <c r="L16" s="113">
        <f>SUM(L6:L15)</f>
        <v>2832.4800042000002</v>
      </c>
      <c r="M16" s="139">
        <f t="shared" si="3"/>
        <v>1</v>
      </c>
      <c r="N16" s="108">
        <f>SUM(N6:N15)</f>
        <v>235</v>
      </c>
      <c r="O16" s="109">
        <f t="shared" ref="O16" si="4">SUM(O6:O15)</f>
        <v>60839.262081000001</v>
      </c>
      <c r="P16" s="109">
        <f>SUM(P6:P15)</f>
        <v>26276.025656189995</v>
      </c>
      <c r="Q16" s="110">
        <f t="shared" ref="Q16" si="5">SUM(Q6:Q15)</f>
        <v>1</v>
      </c>
    </row>
    <row r="17" spans="1:45" x14ac:dyDescent="0.35">
      <c r="A17" s="3"/>
      <c r="B17" s="3"/>
      <c r="C17" s="138"/>
      <c r="D17" s="138"/>
      <c r="E17" s="3"/>
      <c r="F17" s="3"/>
      <c r="G17" s="138"/>
      <c r="H17" s="138"/>
      <c r="I17" s="3"/>
      <c r="J17" s="3"/>
      <c r="K17" s="138"/>
      <c r="L17" s="138"/>
      <c r="M17" s="3"/>
      <c r="N17" s="3"/>
      <c r="O17" s="138"/>
      <c r="P17" s="138"/>
      <c r="Q17" s="3"/>
      <c r="R17" s="3"/>
      <c r="S17" s="3"/>
      <c r="T17" s="3"/>
    </row>
    <row r="18" spans="1:45" ht="30.75" customHeight="1" thickBot="1" x14ac:dyDescent="0.4">
      <c r="A18" s="199" t="s">
        <v>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11" t="s">
        <v>4</v>
      </c>
      <c r="B19" s="213" t="s">
        <v>22</v>
      </c>
      <c r="C19" s="214"/>
      <c r="D19" s="214"/>
      <c r="E19" s="215"/>
      <c r="F19" s="213" t="s">
        <v>23</v>
      </c>
      <c r="G19" s="214"/>
      <c r="H19" s="214"/>
      <c r="I19" s="215"/>
      <c r="J19" s="190" t="s">
        <v>19</v>
      </c>
      <c r="K19" s="191"/>
      <c r="L19" s="191"/>
      <c r="M19" s="192"/>
      <c r="N19" s="213" t="s">
        <v>31</v>
      </c>
      <c r="O19" s="214"/>
      <c r="P19" s="214"/>
      <c r="Q19" s="215"/>
      <c r="R19" s="213" t="s">
        <v>28</v>
      </c>
      <c r="S19" s="214"/>
      <c r="T19" s="214"/>
      <c r="U19" s="215"/>
      <c r="V19" s="214" t="s">
        <v>39</v>
      </c>
      <c r="W19" s="214"/>
      <c r="X19" s="214"/>
      <c r="Y19" s="215"/>
      <c r="Z19" s="214" t="s">
        <v>27</v>
      </c>
      <c r="AA19" s="214"/>
      <c r="AB19" s="214"/>
      <c r="AC19" s="214"/>
      <c r="AD19" s="233" t="s">
        <v>38</v>
      </c>
      <c r="AE19" s="234"/>
      <c r="AF19" s="234"/>
      <c r="AG19" s="234"/>
      <c r="AH19" s="213" t="s">
        <v>29</v>
      </c>
      <c r="AI19" s="214"/>
      <c r="AJ19" s="214"/>
      <c r="AK19" s="215"/>
      <c r="AL19" s="214" t="s">
        <v>50</v>
      </c>
      <c r="AM19" s="214"/>
      <c r="AN19" s="214"/>
      <c r="AO19" s="214"/>
      <c r="AP19" s="233" t="s">
        <v>20</v>
      </c>
      <c r="AQ19" s="234"/>
      <c r="AR19" s="234"/>
      <c r="AS19" s="239"/>
    </row>
    <row r="20" spans="1:45" ht="55.5" customHeight="1" x14ac:dyDescent="0.35">
      <c r="A20" s="21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4.5610084134185595E-2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1.6471866679413666E-2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0.32748344370860927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0.17033335191500426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0.20070151958205107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0.11571633939659778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4.6357615894039736E-2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0.17840044327015536</v>
      </c>
    </row>
    <row r="23" spans="1:45" x14ac:dyDescent="0.3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2.2198644700571819E-2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5">
        <v>5920</v>
      </c>
      <c r="AN23" s="145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0.14908696267196156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5.7176801470615053E-2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1.4021750309536722E-2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0.19867549668874171</v>
      </c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4.3442155765361208E-2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9.122016826837118E-3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0.46267014364951753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7.3882387230236754E-2</v>
      </c>
    </row>
    <row r="26" spans="1:45" x14ac:dyDescent="0.3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1.459522692293939E-3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3.2164419236360445E-2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7.002973938188905E-3</v>
      </c>
    </row>
    <row r="27" spans="1:45" x14ac:dyDescent="0.3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2.1844411008541419E-2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2.0775380388175165E-2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3.6488067307348472E-2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4</v>
      </c>
      <c r="O28" s="8">
        <v>509</v>
      </c>
      <c r="P28" s="31">
        <v>234.465856</v>
      </c>
      <c r="Q28" s="17">
        <f>O28/O38</f>
        <v>6.0101649747824767E-2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8</v>
      </c>
      <c r="AQ28" s="8">
        <f t="shared" si="7"/>
        <v>1059.5</v>
      </c>
      <c r="AR28" s="31">
        <f t="shared" si="8"/>
        <v>447.23896000000002</v>
      </c>
      <c r="AS28" s="17">
        <f>AQ28/AQ38</f>
        <v>1.9240835245866773E-2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1.111061649508761E-2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2.6645260721521588E-3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8.0292970193557647E-2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0.23708609271523179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14</v>
      </c>
      <c r="AQ30" s="8">
        <f t="shared" si="7"/>
        <v>1749.7</v>
      </c>
      <c r="AR30" s="31">
        <f t="shared" si="8"/>
        <v>838.92669999999998</v>
      </c>
      <c r="AS30" s="17">
        <f>AQ30/AQ38</f>
        <v>3.1775072609431895E-2</v>
      </c>
    </row>
    <row r="31" spans="1:45" x14ac:dyDescent="0.3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0.13260675861173118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9.4764609099762726E-2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1.6344267787900043E-3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6.887417218543046E-2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29</v>
      </c>
      <c r="AQ31" s="8">
        <f t="shared" si="7"/>
        <v>5795.4633999999996</v>
      </c>
      <c r="AR31" s="31">
        <f t="shared" si="8"/>
        <v>2660.9944380000002</v>
      </c>
      <c r="AS31" s="17">
        <f>AQ31/AQ38</f>
        <v>0.10524733973841517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6.354396921574737E-2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3.424259022960547E-2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2.8807947019867549E-2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1.619535334805473E-2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3.1379737884319685E-2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7.7707064241735726E-3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2.3708450044201537E-2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2.8643132836268549E-3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1.771168460152007E-3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3.9735099337748346E-2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1.125313733375443E-2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6.3854117787859835E-2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7.6300355019524061E-3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5.4548424598391418E-2</v>
      </c>
    </row>
    <row r="36" spans="1:45" x14ac:dyDescent="0.3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2.0068437019041662E-2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4.7231158937386854E-3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5.2980132450331126E-2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1.7506526830595157E-2</v>
      </c>
    </row>
    <row r="37" spans="1:45" ht="15" thickBot="1" x14ac:dyDescent="0.4">
      <c r="A37" s="30" t="s">
        <v>49</v>
      </c>
      <c r="B37" s="141">
        <v>2</v>
      </c>
      <c r="C37" s="10">
        <v>1716</v>
      </c>
      <c r="D37" s="10">
        <v>590.20145000000002</v>
      </c>
      <c r="E37" s="19">
        <f>C37/C38</f>
        <v>0.31306761749704992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2.3615579468693425E-2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7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4126.4014989999996</v>
      </c>
      <c r="AR37" s="31">
        <f t="shared" si="8"/>
        <v>1609.674835</v>
      </c>
      <c r="AS37" s="19">
        <f>AQ37/AQ38</f>
        <v>7.4936679000053491E-2</v>
      </c>
    </row>
    <row r="38" spans="1:45" s="56" customFormat="1" ht="28.5" customHeight="1" thickBot="1" x14ac:dyDescent="0.4">
      <c r="A38" s="129" t="s">
        <v>3</v>
      </c>
      <c r="B38" s="46">
        <f>SUM(B21:B37)</f>
        <v>33</v>
      </c>
      <c r="C38" s="47">
        <f>SUM(C21:C37)</f>
        <v>5481.2440000000006</v>
      </c>
      <c r="D38" s="47">
        <f>SUM(D21:D37)</f>
        <v>1883.0234840000001</v>
      </c>
      <c r="E38" s="52">
        <f t="shared" ref="E38:I38" si="9">SUM(E21:E36)</f>
        <v>0.67598596231074559</v>
      </c>
      <c r="F38" s="115">
        <f>SUM(F21:F37)</f>
        <v>33</v>
      </c>
      <c r="G38" s="116">
        <f>SUM(G21:G36)</f>
        <v>3320.2363000000005</v>
      </c>
      <c r="H38" s="116">
        <f>SUM(H21:H36)</f>
        <v>1459.6322540000001</v>
      </c>
      <c r="I38" s="124">
        <f t="shared" si="9"/>
        <v>1</v>
      </c>
      <c r="J38" s="118">
        <f>SUM(J21:J37)</f>
        <v>41</v>
      </c>
      <c r="K38" s="125">
        <f>SUM(K21:K37)</f>
        <v>8228.8167859999994</v>
      </c>
      <c r="L38" s="125">
        <f>SUM(L21:L37)</f>
        <v>3788.0510340000001</v>
      </c>
      <c r="M38" s="117">
        <f t="shared" ref="M38:U38" si="10">SUM(M21:M36)</f>
        <v>0.97083420299157452</v>
      </c>
      <c r="N38" s="118">
        <f>SUM(N21:N37)</f>
        <v>52</v>
      </c>
      <c r="O38" s="116">
        <f>SUM(O21:O37)</f>
        <v>8468.9854959999993</v>
      </c>
      <c r="P38" s="116">
        <f>SUM(P21:P37)</f>
        <v>3895.0688369999998</v>
      </c>
      <c r="Q38" s="117">
        <f t="shared" si="10"/>
        <v>0.97638442053130658</v>
      </c>
      <c r="R38" s="115">
        <f>SUM(R21:R37)</f>
        <v>17</v>
      </c>
      <c r="S38" s="116">
        <f>SUM(S21:S37)</f>
        <v>11079.201498999999</v>
      </c>
      <c r="T38" s="116">
        <f>SUM(T21:T37)</f>
        <v>4211.7039279999999</v>
      </c>
      <c r="U38" s="114">
        <f t="shared" si="10"/>
        <v>0.93885827430242685</v>
      </c>
      <c r="V38" s="118">
        <f t="shared" ref="V38:AB38" si="11">SUM(V21:V37)</f>
        <v>5</v>
      </c>
      <c r="W38" s="121">
        <f t="shared" si="11"/>
        <v>4110</v>
      </c>
      <c r="X38" s="122">
        <f>SUM(X21:X37)</f>
        <v>2055</v>
      </c>
      <c r="Y38" s="123">
        <f t="shared" si="11"/>
        <v>0.97973661655981192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13</v>
      </c>
      <c r="AE38" s="47">
        <f>SUM(AE21:AE37)</f>
        <v>1510</v>
      </c>
      <c r="AF38" s="120">
        <f>SUM(AF21:AF37)</f>
        <v>663.43194000000005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226</v>
      </c>
      <c r="AQ38" s="54">
        <f>C38+G38+K38+O38+S38+AA38+AI38+AE38+W38+AM38</f>
        <v>55065.177081000002</v>
      </c>
      <c r="AR38" s="55">
        <f>D38+H38+L38+P38+T38+AB38+AJ38+AF38+X38+AN38</f>
        <v>23473.545651989996</v>
      </c>
      <c r="AS38" s="50">
        <f>SUM(AS21:AS36)</f>
        <v>0.92506332099994659</v>
      </c>
    </row>
    <row r="39" spans="1:45" x14ac:dyDescent="0.35">
      <c r="A39" s="3"/>
      <c r="B39" s="3"/>
      <c r="C39" s="138">
        <v>5421.2439999999997</v>
      </c>
      <c r="D39" s="138">
        <v>1853.0234840000001</v>
      </c>
      <c r="E39" s="3"/>
      <c r="F39" s="3"/>
      <c r="G39" s="138">
        <v>3320.2363</v>
      </c>
      <c r="H39" s="138">
        <v>1459.6322540000001</v>
      </c>
      <c r="I39" s="3"/>
      <c r="J39" s="3"/>
      <c r="K39" s="143"/>
      <c r="L39" s="143"/>
      <c r="M39" s="3"/>
      <c r="N39" s="5"/>
      <c r="O39" s="144"/>
      <c r="P39" s="144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6"/>
      <c r="AR39" s="136"/>
    </row>
    <row r="40" spans="1:45" ht="15.75" customHeight="1" thickBot="1" x14ac:dyDescent="0.4">
      <c r="A40" s="199" t="s">
        <v>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25" t="s">
        <v>24</v>
      </c>
      <c r="B41" s="221" t="s">
        <v>22</v>
      </c>
      <c r="C41" s="222"/>
      <c r="D41" s="223"/>
      <c r="E41" s="224"/>
      <c r="F41" s="221" t="s">
        <v>23</v>
      </c>
      <c r="G41" s="222"/>
      <c r="H41" s="223"/>
      <c r="I41" s="224"/>
      <c r="J41" s="213" t="s">
        <v>19</v>
      </c>
      <c r="K41" s="214"/>
      <c r="L41" s="214"/>
      <c r="M41" s="215"/>
      <c r="N41" s="213" t="s">
        <v>31</v>
      </c>
      <c r="O41" s="214"/>
      <c r="P41" s="214"/>
      <c r="Q41" s="215"/>
      <c r="R41" s="213" t="s">
        <v>28</v>
      </c>
      <c r="S41" s="214"/>
      <c r="T41" s="214"/>
      <c r="U41" s="215"/>
      <c r="V41" s="236" t="s">
        <v>39</v>
      </c>
      <c r="W41" s="222"/>
      <c r="X41" s="222"/>
      <c r="Y41" s="223"/>
      <c r="Z41" s="213" t="s">
        <v>27</v>
      </c>
      <c r="AA41" s="214"/>
      <c r="AB41" s="214"/>
      <c r="AC41" s="215"/>
      <c r="AD41" s="213" t="s">
        <v>38</v>
      </c>
      <c r="AE41" s="214"/>
      <c r="AF41" s="214"/>
      <c r="AG41" s="215"/>
      <c r="AH41" s="213" t="s">
        <v>29</v>
      </c>
      <c r="AI41" s="214"/>
      <c r="AJ41" s="214"/>
      <c r="AK41" s="215"/>
      <c r="AL41" s="221" t="s">
        <v>50</v>
      </c>
      <c r="AM41" s="222"/>
      <c r="AN41" s="222"/>
      <c r="AO41" s="224"/>
      <c r="AP41" s="233" t="s">
        <v>20</v>
      </c>
      <c r="AQ41" s="234"/>
      <c r="AR41" s="234"/>
      <c r="AS41" s="239"/>
    </row>
    <row r="42" spans="1:45" ht="43" thickBot="1" x14ac:dyDescent="0.4">
      <c r="A42" s="226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29</v>
      </c>
      <c r="C43" s="8">
        <v>4639.2439999999997</v>
      </c>
      <c r="D43" s="12">
        <v>1685.7522200000001</v>
      </c>
      <c r="E43" s="17">
        <f>C43/C50</f>
        <v>0.84638523663606291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40</v>
      </c>
      <c r="O43" s="8">
        <v>6902.1754959999998</v>
      </c>
      <c r="P43" s="8">
        <v>3248.995899</v>
      </c>
      <c r="Q43" s="17">
        <f>O43/O50</f>
        <v>0.81499436966328231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5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0.48344370860927155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172</v>
      </c>
      <c r="AQ43" s="8">
        <f>C43+G43+K43+O43+S43+AA43+AI43+AE43+W43+AM43</f>
        <v>35555.631796000001</v>
      </c>
      <c r="AR43" s="8">
        <f>D43+H43+L43+P43+T43+AB43+AJ43+AF43+X43+AN43</f>
        <v>15808.476528989999</v>
      </c>
      <c r="AS43" s="17">
        <f>AR43/AR50</f>
        <v>0.67345925338082935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8.0638628749240146E-2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1.2988568707781385E-2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8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0.13580793554849019</v>
      </c>
    </row>
    <row r="45" spans="1:45" x14ac:dyDescent="0.3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3.5069135511009736E-2</v>
      </c>
      <c r="R45" s="164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4"/>
      <c r="AA45" s="10"/>
      <c r="AB45" s="32"/>
      <c r="AC45" s="19"/>
      <c r="AD45" s="164">
        <v>1</v>
      </c>
      <c r="AE45" s="10">
        <v>80</v>
      </c>
      <c r="AF45" s="32">
        <v>16.215</v>
      </c>
      <c r="AG45" s="19">
        <f>AE45/AE50</f>
        <v>5.2980132450331126E-2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8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7.7296328679948706E-2</v>
      </c>
    </row>
    <row r="46" spans="1:45" ht="28.5" x14ac:dyDescent="0.3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7.2976134614696958E-2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0.13222481022418792</v>
      </c>
      <c r="R46" s="164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4"/>
      <c r="AA46" s="10"/>
      <c r="AB46" s="32"/>
      <c r="AC46" s="19"/>
      <c r="AD46" s="164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15</v>
      </c>
      <c r="AQ46" s="8">
        <f>C46+G46+K46+O46+S46+W46+AA46+AE46+AI46+AM46</f>
        <v>5481.211499</v>
      </c>
      <c r="AR46" s="8">
        <f>D46+H46+L46+P46+T46+X46+AB46+AF46+AJ46+AN46</f>
        <v>2331.0189479999999</v>
      </c>
      <c r="AS46" s="19">
        <f>AR46/AR50</f>
        <v>9.9304083948748692E-2</v>
      </c>
    </row>
    <row r="47" spans="1:45" ht="28.5" x14ac:dyDescent="0.3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8"/>
      <c r="W47" s="9"/>
      <c r="X47" s="9"/>
      <c r="Y47" s="18"/>
      <c r="Z47" s="14"/>
      <c r="AA47" s="8"/>
      <c r="AB47" s="8"/>
      <c r="AC47" s="17"/>
      <c r="AD47" s="14">
        <v>1</v>
      </c>
      <c r="AE47" s="8">
        <v>300</v>
      </c>
      <c r="AF47" s="8">
        <v>109.5</v>
      </c>
      <c r="AG47" s="17">
        <f>AE47/AE50</f>
        <v>0.19867549668874171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2</v>
      </c>
      <c r="AQ47" s="8">
        <f t="shared" si="13"/>
        <v>340</v>
      </c>
      <c r="AR47" s="8">
        <f t="shared" si="13"/>
        <v>129.23750000000001</v>
      </c>
      <c r="AS47" s="17">
        <f>AR47/AR50</f>
        <v>5.5056659064645283E-3</v>
      </c>
    </row>
    <row r="48" spans="1:45" ht="61.5" customHeight="1" thickBot="1" x14ac:dyDescent="0.4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8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2.2700371927638949E-4</v>
      </c>
    </row>
    <row r="49" spans="1:47" ht="22.5" customHeight="1" thickBot="1" x14ac:dyDescent="0.4">
      <c r="A49" s="64" t="s">
        <v>54</v>
      </c>
      <c r="B49" s="163"/>
      <c r="C49" s="65"/>
      <c r="D49" s="65"/>
      <c r="E49" s="67"/>
      <c r="F49" s="163"/>
      <c r="G49" s="65"/>
      <c r="H49" s="65"/>
      <c r="I49" s="67"/>
      <c r="J49" s="163"/>
      <c r="K49" s="65"/>
      <c r="L49" s="65"/>
      <c r="M49" s="67"/>
      <c r="N49" s="163"/>
      <c r="O49" s="65"/>
      <c r="P49" s="65"/>
      <c r="Q49" s="67"/>
      <c r="R49" s="163"/>
      <c r="S49" s="65"/>
      <c r="T49" s="65"/>
      <c r="U49" s="174"/>
      <c r="V49" s="66"/>
      <c r="W49" s="66"/>
      <c r="X49" s="66"/>
      <c r="Y49" s="66"/>
      <c r="Z49" s="166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0.26490066225165565</v>
      </c>
      <c r="AH49" s="166"/>
      <c r="AI49" s="65"/>
      <c r="AJ49" s="167"/>
      <c r="AK49" s="174"/>
      <c r="AL49" s="165"/>
      <c r="AM49" s="67"/>
      <c r="AN49" s="172"/>
      <c r="AO49" s="173"/>
      <c r="AP49" s="168">
        <f>B49+F49+J49+N49+R49+V49+Z49+AD49+AH49</f>
        <v>1</v>
      </c>
      <c r="AQ49" s="150">
        <f>C49+G49+K49+O49+S49+W49+AA49+AE49+AI49</f>
        <v>400</v>
      </c>
      <c r="AR49" s="169">
        <f t="shared" ref="AR49" si="14">D49+H49+L49+P49+T49+X49+AB49+AF49+AJ49</f>
        <v>200</v>
      </c>
      <c r="AS49" s="67">
        <f>AR49/AR50</f>
        <v>8.5202296647095901E-3</v>
      </c>
    </row>
    <row r="50" spans="1:47" s="56" customFormat="1" ht="24.75" customHeight="1" thickBot="1" x14ac:dyDescent="0.4">
      <c r="A50" s="45" t="s">
        <v>3</v>
      </c>
      <c r="B50" s="57">
        <f t="shared" ref="B50:H50" si="15">SUM(B43:B49)</f>
        <v>33</v>
      </c>
      <c r="C50" s="59">
        <f t="shared" si="15"/>
        <v>5481.2439999999997</v>
      </c>
      <c r="D50" s="57">
        <f t="shared" si="15"/>
        <v>1883.0234840000001</v>
      </c>
      <c r="E50" s="58">
        <f t="shared" si="15"/>
        <v>1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52</v>
      </c>
      <c r="O50" s="59">
        <f t="shared" si="16"/>
        <v>8468.9854959999993</v>
      </c>
      <c r="P50" s="59">
        <f t="shared" si="16"/>
        <v>3895.0688369999998</v>
      </c>
      <c r="Q50" s="58">
        <f t="shared" si="16"/>
        <v>0.99527688410626136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70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13</v>
      </c>
      <c r="AE50" s="59">
        <f t="shared" si="16"/>
        <v>1510</v>
      </c>
      <c r="AF50" s="59">
        <f t="shared" si="16"/>
        <v>663.43193999999994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9">
        <f t="shared" si="16"/>
        <v>10</v>
      </c>
      <c r="AM50" s="149">
        <f t="shared" si="16"/>
        <v>6445.5</v>
      </c>
      <c r="AN50" s="51">
        <f t="shared" si="16"/>
        <v>3158.0054</v>
      </c>
      <c r="AO50" s="171">
        <f t="shared" si="16"/>
        <v>1</v>
      </c>
      <c r="AP50" s="127">
        <f t="shared" si="16"/>
        <v>226</v>
      </c>
      <c r="AQ50" s="126">
        <f t="shared" si="16"/>
        <v>55065.177081000002</v>
      </c>
      <c r="AR50" s="55">
        <f t="shared" si="16"/>
        <v>23473.54565199</v>
      </c>
      <c r="AS50" s="52">
        <f t="shared" si="16"/>
        <v>1.0001205008484675</v>
      </c>
    </row>
    <row r="51" spans="1:47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2"/>
      <c r="AR51" s="142"/>
      <c r="AS51" s="28"/>
    </row>
    <row r="52" spans="1:47" ht="15.75" customHeight="1" x14ac:dyDescent="0.35"/>
    <row r="53" spans="1:47" ht="15" customHeight="1" x14ac:dyDescent="0.35"/>
    <row r="54" spans="1:47" s="69" customFormat="1" ht="16" thickBot="1" x14ac:dyDescent="0.4">
      <c r="A54" s="232" t="s">
        <v>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4">
      <c r="A55" s="227" t="s">
        <v>41</v>
      </c>
      <c r="B55" s="229" t="s">
        <v>22</v>
      </c>
      <c r="C55" s="230"/>
      <c r="D55" s="231"/>
      <c r="E55" s="82"/>
      <c r="F55" s="216" t="s">
        <v>23</v>
      </c>
      <c r="G55" s="217"/>
      <c r="H55" s="217"/>
      <c r="I55" s="218"/>
      <c r="J55" s="216" t="s">
        <v>19</v>
      </c>
      <c r="K55" s="217"/>
      <c r="L55" s="217"/>
      <c r="M55" s="219"/>
      <c r="N55" s="220" t="s">
        <v>31</v>
      </c>
      <c r="O55" s="217"/>
      <c r="P55" s="217"/>
      <c r="Q55" s="219"/>
      <c r="R55" s="235" t="s">
        <v>28</v>
      </c>
      <c r="S55" s="235"/>
      <c r="T55" s="235"/>
      <c r="U55" s="235"/>
      <c r="V55" s="216" t="s">
        <v>39</v>
      </c>
      <c r="W55" s="217"/>
      <c r="X55" s="217"/>
      <c r="Y55" s="219"/>
      <c r="Z55" s="220" t="s">
        <v>27</v>
      </c>
      <c r="AA55" s="217"/>
      <c r="AB55" s="217"/>
      <c r="AC55" s="219"/>
      <c r="AD55" s="216" t="s">
        <v>38</v>
      </c>
      <c r="AE55" s="217"/>
      <c r="AF55" s="217"/>
      <c r="AG55" s="218"/>
      <c r="AH55" s="237" t="s">
        <v>29</v>
      </c>
      <c r="AI55" s="237"/>
      <c r="AJ55" s="237"/>
      <c r="AK55" s="237"/>
      <c r="AL55" s="240" t="s">
        <v>50</v>
      </c>
      <c r="AM55" s="241"/>
      <c r="AN55" s="241"/>
      <c r="AO55" s="242"/>
      <c r="AP55" s="237" t="s">
        <v>20</v>
      </c>
      <c r="AQ55" s="237"/>
      <c r="AR55" s="237"/>
      <c r="AS55" s="238"/>
    </row>
    <row r="56" spans="1:47" s="69" customFormat="1" ht="50.25" customHeight="1" thickBot="1" x14ac:dyDescent="0.4">
      <c r="A56" s="228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90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5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31" t="s">
        <v>2</v>
      </c>
      <c r="AE56" s="132" t="s">
        <v>30</v>
      </c>
      <c r="AF56" s="132" t="s">
        <v>36</v>
      </c>
      <c r="AG56" s="133" t="s">
        <v>5</v>
      </c>
      <c r="AH56" s="134" t="s">
        <v>2</v>
      </c>
      <c r="AI56" s="134" t="s">
        <v>30</v>
      </c>
      <c r="AJ56" s="134" t="s">
        <v>36</v>
      </c>
      <c r="AK56" s="133" t="s">
        <v>5</v>
      </c>
      <c r="AL56" s="159" t="s">
        <v>2</v>
      </c>
      <c r="AM56" s="160" t="s">
        <v>30</v>
      </c>
      <c r="AN56" s="160" t="s">
        <v>36</v>
      </c>
      <c r="AO56" s="161" t="s">
        <v>5</v>
      </c>
      <c r="AP56" s="157" t="s">
        <v>2</v>
      </c>
      <c r="AQ56" s="134" t="s">
        <v>30</v>
      </c>
      <c r="AR56" s="134" t="s">
        <v>36</v>
      </c>
      <c r="AS56" s="135" t="s">
        <v>5</v>
      </c>
    </row>
    <row r="57" spans="1:47" s="28" customFormat="1" ht="34.5" customHeight="1" x14ac:dyDescent="0.35">
      <c r="A57" s="23" t="s">
        <v>42</v>
      </c>
      <c r="B57" s="98">
        <v>6</v>
      </c>
      <c r="C57" s="105">
        <v>408.9</v>
      </c>
      <c r="D57" s="106">
        <v>161.40694999999999</v>
      </c>
      <c r="E57" s="101">
        <f>C57/C61</f>
        <v>6.015673411164877E-2</v>
      </c>
      <c r="F57" s="14">
        <v>10</v>
      </c>
      <c r="G57" s="8">
        <v>869.9</v>
      </c>
      <c r="H57" s="31">
        <v>423</v>
      </c>
      <c r="I57" s="18">
        <f>G57/G61</f>
        <v>0.10859739171760813</v>
      </c>
      <c r="J57" s="102">
        <v>15</v>
      </c>
      <c r="K57" s="8">
        <v>2348.3267860000001</v>
      </c>
      <c r="L57" s="137">
        <v>1129.953299</v>
      </c>
      <c r="M57" s="93">
        <f>K57/K61</f>
        <v>0.26872365487306377</v>
      </c>
      <c r="N57" s="103">
        <v>15</v>
      </c>
      <c r="O57" s="99">
        <v>688.71</v>
      </c>
      <c r="P57" s="99">
        <v>256.62995799999999</v>
      </c>
      <c r="Q57" s="104">
        <f>O57/O61</f>
        <v>8.4411229844402205E-2</v>
      </c>
      <c r="R57" s="24">
        <v>5</v>
      </c>
      <c r="S57" s="8">
        <v>836.8</v>
      </c>
      <c r="T57" s="31">
        <v>402.5</v>
      </c>
      <c r="U57" s="18">
        <f>S57/S61</f>
        <v>7.4380889984448806E-2</v>
      </c>
      <c r="V57" s="98">
        <v>1</v>
      </c>
      <c r="W57" s="99">
        <v>1000</v>
      </c>
      <c r="X57" s="99">
        <v>500</v>
      </c>
      <c r="Y57" s="104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30">
        <f>AE57/AE61</f>
        <v>0.24645717806531114</v>
      </c>
      <c r="AH57" s="21">
        <v>2</v>
      </c>
      <c r="AI57" s="22">
        <v>2460</v>
      </c>
      <c r="AJ57" s="22">
        <v>1131</v>
      </c>
      <c r="AK57" s="152">
        <f>AI57/AI61</f>
        <v>0.75914374757174297</v>
      </c>
      <c r="AL57" s="7">
        <v>1</v>
      </c>
      <c r="AM57" s="8">
        <v>600</v>
      </c>
      <c r="AN57" s="8">
        <v>300</v>
      </c>
      <c r="AO57" s="158">
        <f>AM57/AM61</f>
        <v>9.3088201070514312E-2</v>
      </c>
      <c r="AP57" s="153">
        <f>B57+F57+J57+N57+R57+V57+Z57+AD57+AH57+AL57</f>
        <v>57</v>
      </c>
      <c r="AQ57" s="22">
        <f>C57+G57+K57+O57+S57+W57+AA57+AE57+AI57+AM57</f>
        <v>9625.1367859999991</v>
      </c>
      <c r="AR57" s="22">
        <f>D57+H57+L57+P57+T57+X57+AB57+AF57+AJ57+AN57</f>
        <v>4505.3906009999992</v>
      </c>
      <c r="AS57" s="130">
        <f>AQ57/AQ61</f>
        <v>0.15570809638221131</v>
      </c>
      <c r="AT57" s="142"/>
      <c r="AU57" s="142"/>
    </row>
    <row r="58" spans="1:47" s="28" customFormat="1" ht="24" customHeight="1" x14ac:dyDescent="0.35">
      <c r="A58" s="23" t="s">
        <v>43</v>
      </c>
      <c r="B58" s="98">
        <v>18</v>
      </c>
      <c r="C58" s="99">
        <v>2517.25</v>
      </c>
      <c r="D58" s="100">
        <v>903.03056400000003</v>
      </c>
      <c r="E58" s="101">
        <f>C58/C61</f>
        <v>0.37033391768781582</v>
      </c>
      <c r="F58" s="14">
        <v>23</v>
      </c>
      <c r="G58" s="8">
        <v>5980.4213</v>
      </c>
      <c r="H58" s="31">
        <v>2843.6747540000001</v>
      </c>
      <c r="I58" s="18">
        <f>G58/G61</f>
        <v>0.7465894408005832</v>
      </c>
      <c r="J58" s="102">
        <v>25</v>
      </c>
      <c r="K58" s="99">
        <v>5767.49</v>
      </c>
      <c r="L58" s="99">
        <v>2635.5977349999998</v>
      </c>
      <c r="M58" s="93">
        <f>K58/K61</f>
        <v>0.65998522926350778</v>
      </c>
      <c r="N58" s="103">
        <v>30</v>
      </c>
      <c r="O58" s="99">
        <v>3520.9653960000001</v>
      </c>
      <c r="P58" s="99">
        <v>1535.4377939999999</v>
      </c>
      <c r="Q58" s="104">
        <f>O58/O61</f>
        <v>0.43154450975874115</v>
      </c>
      <c r="R58" s="24">
        <v>10</v>
      </c>
      <c r="S58" s="8">
        <v>6841</v>
      </c>
      <c r="T58" s="31">
        <v>2231.5489950000001</v>
      </c>
      <c r="U58" s="18">
        <f>S58/S61</f>
        <v>0.6080779975903613</v>
      </c>
      <c r="V58" s="98">
        <v>4</v>
      </c>
      <c r="W58" s="146">
        <v>3110</v>
      </c>
      <c r="X58" s="146">
        <v>1555</v>
      </c>
      <c r="Y58" s="104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15</v>
      </c>
      <c r="AE58" s="8">
        <v>1223</v>
      </c>
      <c r="AF58" s="8">
        <v>551.96344420000003</v>
      </c>
      <c r="AG58" s="17">
        <f>AE58/AE61</f>
        <v>0.7535428219346888</v>
      </c>
      <c r="AH58" s="14">
        <v>7</v>
      </c>
      <c r="AI58" s="8">
        <v>780.49300000000005</v>
      </c>
      <c r="AJ58" s="8">
        <v>322.173699</v>
      </c>
      <c r="AK58" s="18">
        <f>AI58/AI61</f>
        <v>0.24085625242825709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3">
        <f>B58+F58+J58+N58+R58+V58+Z58+AD58+AH58+AL58</f>
        <v>150</v>
      </c>
      <c r="AQ58" s="8">
        <f t="shared" ref="AQ58:AR60" si="17">C58+G58+K58+O58+S58+W58+AA58+AE58+AI58+AM58</f>
        <v>35521.319695999999</v>
      </c>
      <c r="AR58" s="8">
        <f t="shared" si="17"/>
        <v>14665.635382189999</v>
      </c>
      <c r="AS58" s="17">
        <f>AQ58/AQ61</f>
        <v>0.57463672400926535</v>
      </c>
      <c r="AT58" s="142"/>
      <c r="AU58" s="142"/>
    </row>
    <row r="59" spans="1:47" s="28" customFormat="1" ht="25.5" customHeight="1" x14ac:dyDescent="0.35">
      <c r="A59" s="23" t="s">
        <v>44</v>
      </c>
      <c r="B59" s="98">
        <v>9</v>
      </c>
      <c r="C59" s="99">
        <v>3521.0940000000001</v>
      </c>
      <c r="D59" s="100">
        <v>1336.75497</v>
      </c>
      <c r="E59" s="101">
        <f>C59/C61</f>
        <v>0.5180178907804398</v>
      </c>
      <c r="F59" s="14">
        <v>3</v>
      </c>
      <c r="G59" s="8">
        <v>1160</v>
      </c>
      <c r="H59" s="31">
        <v>538</v>
      </c>
      <c r="I59" s="18">
        <f>G59/G61</f>
        <v>0.14481316748180875</v>
      </c>
      <c r="J59" s="102">
        <v>1</v>
      </c>
      <c r="K59" s="99">
        <v>233</v>
      </c>
      <c r="L59" s="99">
        <v>82</v>
      </c>
      <c r="M59" s="93">
        <f>K59/K61</f>
        <v>2.6662648468986912E-2</v>
      </c>
      <c r="N59" s="103">
        <v>6</v>
      </c>
      <c r="O59" s="99">
        <v>3725.3101000000001</v>
      </c>
      <c r="P59" s="99">
        <v>1839.891611</v>
      </c>
      <c r="Q59" s="104">
        <f>O59/O61</f>
        <v>0.45658986669682883</v>
      </c>
      <c r="R59" s="24">
        <v>1</v>
      </c>
      <c r="S59" s="8">
        <v>472.401499</v>
      </c>
      <c r="T59" s="31">
        <v>108.75493299999999</v>
      </c>
      <c r="U59" s="18">
        <f>S59/S61</f>
        <v>4.199049226291552E-2</v>
      </c>
      <c r="V59" s="98"/>
      <c r="W59" s="99"/>
      <c r="X59" s="99"/>
      <c r="Y59" s="104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3">
        <f>B59+F59+J59+N59+R59+V59+Z59+AD59+AH59+AL59</f>
        <v>23</v>
      </c>
      <c r="AQ59" s="8">
        <f t="shared" si="17"/>
        <v>12474.805598999999</v>
      </c>
      <c r="AR59" s="8">
        <f t="shared" si="17"/>
        <v>5547.7531990000007</v>
      </c>
      <c r="AS59" s="17">
        <f>AQ59/AQ61</f>
        <v>0.20180785746169877</v>
      </c>
      <c r="AT59" s="142"/>
      <c r="AU59" s="142"/>
    </row>
    <row r="60" spans="1:47" s="28" customFormat="1" ht="36" customHeight="1" thickBot="1" x14ac:dyDescent="0.4">
      <c r="A60" s="23" t="s">
        <v>45</v>
      </c>
      <c r="B60" s="178">
        <v>1</v>
      </c>
      <c r="C60" s="179">
        <v>350</v>
      </c>
      <c r="D60" s="180">
        <v>23.02</v>
      </c>
      <c r="E60" s="181">
        <f>C60/C61</f>
        <v>5.1491457420095553E-2</v>
      </c>
      <c r="F60" s="14"/>
      <c r="G60" s="8"/>
      <c r="H60" s="31"/>
      <c r="I60" s="20"/>
      <c r="J60" s="182">
        <v>1</v>
      </c>
      <c r="K60" s="179">
        <v>390</v>
      </c>
      <c r="L60" s="179">
        <v>191.5</v>
      </c>
      <c r="M60" s="94">
        <f>K60/K61</f>
        <v>4.4628467394441609E-2</v>
      </c>
      <c r="N60" s="183">
        <v>1</v>
      </c>
      <c r="O60" s="179">
        <v>224</v>
      </c>
      <c r="P60" s="179">
        <v>102.1816</v>
      </c>
      <c r="Q60" s="184">
        <f>O60/O61</f>
        <v>2.7454393700027724E-2</v>
      </c>
      <c r="R60" s="39">
        <v>2</v>
      </c>
      <c r="S60" s="10">
        <v>3100</v>
      </c>
      <c r="T60" s="32">
        <v>1550</v>
      </c>
      <c r="U60" s="20">
        <f>S60/S61</f>
        <v>0.2755506201622745</v>
      </c>
      <c r="V60" s="185"/>
      <c r="W60" s="186"/>
      <c r="X60" s="186"/>
      <c r="Y60" s="187"/>
      <c r="Z60" s="39"/>
      <c r="AA60" s="10"/>
      <c r="AB60" s="10"/>
      <c r="AC60" s="19">
        <f>AA60/AA61</f>
        <v>0</v>
      </c>
      <c r="AD60" s="176"/>
      <c r="AE60" s="10"/>
      <c r="AF60" s="10"/>
      <c r="AG60" s="19"/>
      <c r="AH60" s="176"/>
      <c r="AI60" s="10"/>
      <c r="AJ60" s="10"/>
      <c r="AK60" s="20"/>
      <c r="AL60" s="177">
        <v>1</v>
      </c>
      <c r="AM60" s="10">
        <v>130</v>
      </c>
      <c r="AN60" s="10">
        <v>65</v>
      </c>
      <c r="AO60" s="11">
        <f>AM60/AM61</f>
        <v>2.0169110231944766E-2</v>
      </c>
      <c r="AP60" s="155">
        <f>B60+F60+J60+N60+R60+V60+Z60+AD60+AH60+AL60</f>
        <v>6</v>
      </c>
      <c r="AQ60" s="8">
        <f t="shared" si="17"/>
        <v>4194</v>
      </c>
      <c r="AR60" s="8">
        <f t="shared" si="17"/>
        <v>1931.7015999999999</v>
      </c>
      <c r="AS60" s="17">
        <f>AQ60/AQ61</f>
        <v>6.7847322146824637E-2</v>
      </c>
    </row>
    <row r="61" spans="1:47" s="73" customFormat="1" ht="21.75" customHeight="1" thickBot="1" x14ac:dyDescent="0.35">
      <c r="A61" s="72" t="s">
        <v>3</v>
      </c>
      <c r="B61" s="78">
        <f t="shared" ref="B61:M61" si="18">SUM(B57:B60)</f>
        <v>34</v>
      </c>
      <c r="C61" s="78">
        <f t="shared" si="18"/>
        <v>6797.2440000000006</v>
      </c>
      <c r="D61" s="83">
        <f t="shared" si="18"/>
        <v>2424.2124840000001</v>
      </c>
      <c r="E61" s="84">
        <f t="shared" si="18"/>
        <v>1</v>
      </c>
      <c r="F61" s="57">
        <f t="shared" si="18"/>
        <v>36</v>
      </c>
      <c r="G61" s="59">
        <f>SUM(G57:G60)</f>
        <v>8010.3212999999996</v>
      </c>
      <c r="H61" s="59">
        <f t="shared" si="18"/>
        <v>3804.6747540000001</v>
      </c>
      <c r="I61" s="58">
        <f t="shared" si="18"/>
        <v>1</v>
      </c>
      <c r="J61" s="87">
        <f t="shared" si="18"/>
        <v>42</v>
      </c>
      <c r="K61" s="88">
        <f t="shared" si="18"/>
        <v>8738.8167859999994</v>
      </c>
      <c r="L61" s="89">
        <f t="shared" si="18"/>
        <v>4039.0510340000001</v>
      </c>
      <c r="M61" s="52">
        <f t="shared" si="18"/>
        <v>1.0000000000000002</v>
      </c>
      <c r="N61" s="92">
        <f>SUM(N57:N60)</f>
        <v>52</v>
      </c>
      <c r="O61" s="91">
        <f>SUM(O57:O60)</f>
        <v>8158.9854960000011</v>
      </c>
      <c r="P61" s="91">
        <f>SUM(P57:P60)</f>
        <v>3734.1409629999998</v>
      </c>
      <c r="Q61" s="86">
        <f>SUM(Q57:Q60)</f>
        <v>1</v>
      </c>
      <c r="R61" s="51">
        <f>SUM(R57:R60)</f>
        <v>18</v>
      </c>
      <c r="S61" s="54">
        <f t="shared" ref="S61:U61" si="19">SUM(S57:S60)</f>
        <v>11250.201498999999</v>
      </c>
      <c r="T61" s="55">
        <f t="shared" si="19"/>
        <v>4292.8039280000003</v>
      </c>
      <c r="U61" s="80">
        <f t="shared" si="19"/>
        <v>1</v>
      </c>
      <c r="V61" s="78">
        <f t="shared" ref="V61:AS61" si="20">SUM(V57:V60)</f>
        <v>5</v>
      </c>
      <c r="W61" s="95">
        <f>SUM(W57:W60)</f>
        <v>4110</v>
      </c>
      <c r="X61" s="96">
        <f>SUM(X57:X60)</f>
        <v>2055</v>
      </c>
      <c r="Y61" s="97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16</v>
      </c>
      <c r="AE61" s="54">
        <f t="shared" si="20"/>
        <v>1623</v>
      </c>
      <c r="AF61" s="54">
        <f t="shared" si="20"/>
        <v>751.96344420000003</v>
      </c>
      <c r="AG61" s="50">
        <f t="shared" si="20"/>
        <v>1</v>
      </c>
      <c r="AH61" s="46">
        <f>SUM(AH57:AH60)</f>
        <v>9</v>
      </c>
      <c r="AI61" s="54">
        <f t="shared" si="20"/>
        <v>3240.4929999999999</v>
      </c>
      <c r="AJ61" s="55">
        <f t="shared" si="20"/>
        <v>1453.1736989999999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9">
        <f t="shared" si="21"/>
        <v>1</v>
      </c>
      <c r="AP61" s="156">
        <f>SUM(AP57:AP60)</f>
        <v>236</v>
      </c>
      <c r="AQ61" s="154">
        <f>SUM(AQ57:AQ60)</f>
        <v>61815.262080999993</v>
      </c>
      <c r="AR61" s="54">
        <f>SUM(AR57:AR60)</f>
        <v>26650.480782189996</v>
      </c>
      <c r="AS61" s="50">
        <f t="shared" si="20"/>
        <v>1</v>
      </c>
    </row>
    <row r="62" spans="1:47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2"/>
      <c r="AR62" s="162"/>
      <c r="AS62" s="2"/>
    </row>
    <row r="63" spans="1:47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40"/>
      <c r="AR63" s="140"/>
      <c r="AS63" s="2"/>
    </row>
    <row r="64" spans="1:47" x14ac:dyDescent="0.35">
      <c r="AQ64" s="136"/>
      <c r="AR64" s="13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2021-04-05T03:28:59Z</dcterms:modified>
</cp:coreProperties>
</file>